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44d439687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4e67a36ea8674a58"/>
    <x:sheet xmlns:r="http://schemas.openxmlformats.org/officeDocument/2006/relationships" name="Magazyny" sheetId="2" r:id="R023fcd7fc7754cfa"/>
    <x:sheet xmlns:r="http://schemas.openxmlformats.org/officeDocument/2006/relationships" name="Kontrahenci" sheetId="3" r:id="Rbbe03ee81ede48c4"/>
    <x:sheet xmlns:r="http://schemas.openxmlformats.org/officeDocument/2006/relationships" name="Towary" sheetId="4" r:id="R313188ead9054393"/>
    <x:sheet xmlns:r="http://schemas.openxmlformats.org/officeDocument/2006/relationships" name="Stany_poczatkowe" sheetId="5" r:id="R5204591a699442b3"/>
    <x:sheet xmlns:r="http://schemas.openxmlformats.org/officeDocument/2006/relationships" name="Scenariusz_HM01" sheetId="6" r:id="R78316ad175614d16"/>
    <x:sheet xmlns:r="http://schemas.openxmlformats.org/officeDocument/2006/relationships" name="Oczekiwane_wyniki" sheetId="7" r:id="Rd046b6501c434714"/>
    <x:sheet xmlns:r="http://schemas.openxmlformats.org/officeDocument/2006/relationships" name="Laboratoria" sheetId="8" r:id="Rb77d244ee8e64a38"/>
    <x:sheet xmlns:r="http://schemas.openxmlformats.org/officeDocument/2006/relationships" name="Zrodla" sheetId="9" r:id="R011a35e6ed3a4f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#,##0.00 &quot;PLN&quot;"/>
    <x:numFmt numFmtId="202" formatCode="0.00%"/>
    <x:numFmt numFmtId="203" formatCode="0 &quot;szt.&quot;"/>
  </x:numFmts>
  <x:fonts count="5">
    <x:font>
      <x:sz val="11"/>
      <x:name val="Carlito"/>
    </x:font>
    <x:font>
      <x:b/>
      <x:sz val="18"/>
      <x:color rgb="FFFFFFFF"/>
      <x:name val="Carlito"/>
    </x:font>
    <x:font>
      <x:sz val="10"/>
      <x:color rgb="FF10201D"/>
      <x:name val="Carlito"/>
    </x:font>
    <x:font>
      <x:b/>
      <x:sz val="11"/>
      <x:color rgb="FFFFFFFF"/>
      <x:name val="Carlito"/>
    </x:font>
    <x:font>
      <x:b/>
      <x:sz val="11"/>
      <x:color rgb="FF10201D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F5A45"/>
      </x:patternFill>
    </x:fill>
    <x:fill>
      <x:patternFill patternType="solid">
        <x:fgColor rgb="FFE5F1EA"/>
      </x:patternFill>
    </x:fill>
    <x:fill>
      <x:patternFill patternType="solid">
        <x:fgColor rgb="FFF3F5EF"/>
      </x:patternFill>
    </x:fill>
    <x:fill>
      <x:patternFill patternType="solid">
        <x:fgColor rgb="FFBFEF70"/>
      </x:patternFill>
    </x:fill>
    <x:fill>
      <x:patternFill patternType="solid">
        <x:fgColor rgb="FFFFF4D6"/>
      </x:patternFill>
    </x:fill>
  </x:fills>
  <x:borders count="6">
    <x:border/>
    <x:border>
      <x:left style="thin">
        <x:color rgb="FF0F5A45"/>
      </x:left>
      <x:top style="thin">
        <x:color rgb="FF0F5A45"/>
      </x:top>
      <x:bottom style="thin">
        <x:color rgb="FF0F5A45"/>
      </x:bottom>
    </x:border>
    <x:border>
      <x:top style="thin">
        <x:color rgb="FF0F5A45"/>
      </x:top>
      <x:bottom style="thin">
        <x:color rgb="FF0F5A45"/>
      </x:bottom>
    </x:border>
    <x:border>
      <x:right style="thin">
        <x:color rgb="FF0F5A45"/>
      </x:right>
      <x:top style="thin">
        <x:color rgb="FF0F5A45"/>
      </x:top>
      <x:bottom style="thin">
        <x:color rgb="FF0F5A45"/>
      </x:bottom>
    </x:border>
    <x:border>
      <x:bottom style="thin">
        <x:color rgb="FFCBD8D0"/>
      </x:bottom>
    </x:border>
    <x:border>
      <x:top style="thin">
        <x:color rgb="FFCBD8D0"/>
      </x:top>
      <x:bottom style="thin">
        <x:color rgb="FFCBD8D0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0" fillId="4" borderId="4" xfId="0" applyNumberFormat="1" applyFont="1" applyFill="1" applyBorder="1"/>
    <x:xf numFmtId="200" fontId="0" fillId="4" borderId="4" xfId="0" applyNumberFormat="1" applyFont="1" applyFill="1" applyBorder="1"/>
    <x:xf numFmtId="0" fontId="0" fillId="4" borderId="4" xfId="0" applyNumberFormat="1" applyFont="1" applyFill="1" applyBorder="1" applyAlignment="1">
      <x:alignment vertical="center"/>
    </x:xf>
    <x:xf numFmtId="200" fontId="0" fillId="4" borderId="4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0" fillId="0" borderId="4" xfId="0" applyNumberFormat="1" applyFont="1" applyFill="1" applyBorder="1"/>
    <x:xf numFmtId="201" fontId="0" fillId="0" borderId="5" xfId="0" applyNumberFormat="1" applyFont="1" applyFill="1" applyBorder="1"/>
    <x:xf numFmtId="200" fontId="0" fillId="0" borderId="4" xfId="0" applyNumberFormat="1" applyFont="1" applyFill="1" applyBorder="1"/>
    <x:xf numFmtId="200" fontId="0" fillId="0" borderId="5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201" fontId="4" fillId="5" borderId="0" xfId="0" applyNumberFormat="1" applyFont="1" applyFill="1" applyBorder="1"/>
    <x:xf numFmtId="202" fontId="0" fillId="0" borderId="4" xfId="0" applyNumberFormat="1" applyFont="1" applyFill="1" applyBorder="1"/>
    <x:xf numFmtId="202" fontId="0" fillId="0" borderId="5" xfId="0" applyNumberFormat="1" applyFont="1" applyFill="1" applyBorder="1"/>
    <x:xf numFmtId="202" fontId="4" fillId="5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3" fontId="0" fillId="0" borderId="5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cdafca1c24510" /><Relationship Type="http://schemas.openxmlformats.org/officeDocument/2006/relationships/theme" Target="/xl/theme/theme1.xml" Id="R0bc24306ee55471b" /><Relationship Type="http://schemas.openxmlformats.org/officeDocument/2006/relationships/sharedStrings" Target="/xl/sharedStrings.xml" Id="R48b685749a864da2" /><Relationship Type="http://schemas.openxmlformats.org/officeDocument/2006/relationships/worksheet" Target="/xl/worksheets/sheet1.xml" Id="R4e67a36ea8674a58" /><Relationship Type="http://schemas.openxmlformats.org/officeDocument/2006/relationships/worksheet" Target="/xl/worksheets/sheet2.xml" Id="R023fcd7fc7754cfa" /><Relationship Type="http://schemas.openxmlformats.org/officeDocument/2006/relationships/worksheet" Target="/xl/worksheets/sheet3.xml" Id="Rbbe03ee81ede48c4" /><Relationship Type="http://schemas.openxmlformats.org/officeDocument/2006/relationships/worksheet" Target="/xl/worksheets/sheet4.xml" Id="R313188ead9054393" /><Relationship Type="http://schemas.openxmlformats.org/officeDocument/2006/relationships/worksheet" Target="/xl/worksheets/sheet5.xml" Id="R5204591a699442b3" /><Relationship Type="http://schemas.openxmlformats.org/officeDocument/2006/relationships/worksheet" Target="/xl/worksheets/sheet6.xml" Id="R78316ad175614d16" /><Relationship Type="http://schemas.openxmlformats.org/officeDocument/2006/relationships/worksheet" Target="/xl/worksheets/sheet7.xml" Id="Rd046b6501c434714" /><Relationship Type="http://schemas.openxmlformats.org/officeDocument/2006/relationships/worksheet" Target="/xl/worksheets/sheet8.xml" Id="Rb77d244ee8e64a38" /><Relationship Type="http://schemas.openxmlformats.org/officeDocument/2006/relationships/worksheet" Target="/xl/worksheets/sheet9.xml" Id="R011a35e6ed3a4f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4" hidden="0" customWidth="1"/>
    <x:col min="3" max="3" width="18" hidden="0" customWidth="1"/>
    <x:col min="4" max="4" width="30" hidden="0" customWidth="1"/>
    <x:col min="5" max="5" width="28" hidden="0" customWidth="1"/>
    <x:col min="6" max="6" width="12" hidden="0" customWidth="1"/>
    <x:col min="7" max="7" width="24" hidden="0" customWidth="1"/>
  </x:cols>
  <x:sheetData>
    <x:row r="1" ht="34" customHeight="1">
      <x:c r="A1" s="3" t="str">
        <x:v>ERPologia • Handel i Magazyn</x:v>
      </x:c>
      <x:c r="B1" s="3"/>
      <x:c r="C1" s="3"/>
      <x:c r="D1" s="3"/>
      <x:c r="E1" s="3"/>
      <x:c r="F1" s="3"/>
      <x:c r="G1" s="3"/>
    </x:row>
    <x:row r="2" ht="34" customHeight="1">
      <x:c r="A2" s="7" t="str">
        <x:v>Kontrolowany zestaw danych do odtworzenia bazy laboratoryjnej. Wszystkie podmioty i kody są fikcyjne.</x:v>
      </x:c>
      <x:c r="B2" s="7"/>
      <x:c r="C2" s="7"/>
      <x:c r="D2" s="7"/>
      <x:c r="E2" s="7"/>
      <x:c r="F2" s="7"/>
      <x:c r="G2" s="7"/>
    </x:row>
    <x:row r="4" ht="28" customHeight="1">
      <x:c r="A4" s="15" t="str">
        <x:v>Pakiet</x:v>
      </x:c>
      <x:c r="B4" s="16" t="str">
        <x:v>Wersja</x:v>
      </x:c>
      <x:c r="C4" s="16" t="str">
        <x:v>Firma demo</x:v>
      </x:c>
      <x:c r="D4" s="16" t="str">
        <x:v>Interfejs</x:v>
      </x:c>
      <x:c r="E4" s="16" t="str">
        <x:v>Waluta</x:v>
      </x:c>
      <x:c r="F4" s="16" t="str">
        <x:v>VAT</x:v>
      </x:c>
      <x:c r="G4" s="17" t="str">
        <x:v>Status</x:v>
      </x:c>
    </x:row>
    <x:row r="5">
      <x:c r="A5" s="23" t="str">
        <x:v>HM-01</x:v>
      </x:c>
      <x:c r="B5" s="23" t="str">
        <x:v>1.0</x:v>
      </x:c>
      <x:c r="C5" s="23" t="str">
        <x:v>ERPologia Parts sp. z o.o.</x:v>
      </x:c>
      <x:c r="D5" s="23" t="str">
        <x:v>Web / Desktop</x:v>
      </x:c>
      <x:c r="E5" s="23" t="str">
        <x:v>PLN</x:v>
      </x:c>
      <x:c r="F5" s="24" t="n">
        <x:v>0.23</x:v>
      </x:c>
      <x:c r="G5" s="23" t="str">
        <x:v>Gotowy do odtworzenia</x:v>
      </x:c>
    </x:row>
    <x:row r="7" ht="28" customHeight="1">
      <x:c r="A7" s="15" t="str">
        <x:v>Krok</x:v>
      </x:c>
      <x:c r="B7" s="16" t="str">
        <x:v>Czynność</x:v>
      </x:c>
      <x:c r="C7" s="16" t="str">
        <x:v>Właściciel</x:v>
      </x:c>
      <x:c r="D7" s="16" t="str">
        <x:v>Dowód</x:v>
      </x:c>
      <x:c r="E7" s="16" t="str">
        <x:v>Wynik</x:v>
      </x:c>
      <x:c r="F7" s="16" t="str"/>
      <x:c r="G7" s="17" t="str"/>
    </x:row>
    <x:row r="8">
      <x:c r="A8" s="27" t="n">
        <x:v>1</x:v>
      </x:c>
      <x:c r="B8" s="25" t="str">
        <x:v>Utwórz bazę w wersji zgodnej z kursem</x:v>
      </x:c>
      <x:c r="C8" s="25" t="str">
        <x:v>Administrator</x:v>
      </x:c>
      <x:c r="D8" s="25" t="str">
        <x:v>wersja bazy i aplikacji</x:v>
      </x:c>
      <x:c r="E8" s="25" t="str">
        <x:v>baza ERPologia_Handel_Demo_2606</x:v>
      </x:c>
      <x:c r="F8" s="25" t="str"/>
      <x:c r="G8" s="25" t="str"/>
    </x:row>
    <x:row r="9">
      <x:c r="A9" s="28" t="n">
        <x:v>2</x:v>
      </x:c>
      <x:c r="B9" s="26" t="str">
        <x:v>Wprowadź magazyny, kontrahentów i towary</x:v>
      </x:c>
      <x:c r="C9" s="26" t="str">
        <x:v>Wdrożeniowiec</x:v>
      </x:c>
      <x:c r="D9" s="26" t="str">
        <x:v>listy kartotek</x:v>
      </x:c>
      <x:c r="E9" s="26" t="str">
        <x:v>brak duplikatów</x:v>
      </x:c>
      <x:c r="F9" s="26" t="str"/>
      <x:c r="G9" s="26" t="str"/>
    </x:row>
    <x:row r="10">
      <x:c r="A10" s="28" t="n">
        <x:v>3</x:v>
      </x:c>
      <x:c r="B10" s="26" t="str">
        <x:v>Wprowadź ceny i stany początkowe</x:v>
      </x:c>
      <x:c r="C10" s="26" t="str">
        <x:v>Magazyn/Kontrola</x:v>
      </x:c>
      <x:c r="D10" s="26" t="str">
        <x:v>cennik i PZ początkowe</x:v>
      </x:c>
      <x:c r="E10" s="26" t="str">
        <x:v>wartość uzgodniona</x:v>
      </x:c>
      <x:c r="F10" s="26" t="str"/>
      <x:c r="G10" s="26" t="str"/>
    </x:row>
    <x:row r="11">
      <x:c r="A11" s="28" t="n">
        <x:v>4</x:v>
      </x:c>
      <x:c r="B11" s="26" t="str">
        <x:v>Wykonaj scenariusz HM-01</x:v>
      </x:c>
      <x:c r="C11" s="26" t="str">
        <x:v>Uczestnik</x:v>
      </x:c>
      <x:c r="D11" s="26" t="str">
        <x:v>numery dokumentów</x:v>
      </x:c>
      <x:c r="E11" s="26" t="str">
        <x:v>wynik zgodny z arkuszem</x:v>
      </x:c>
      <x:c r="F11" s="26" t="str"/>
      <x:c r="G11" s="26" t="str"/>
    </x:row>
    <x:row r="12">
      <x:c r="A12" s="28" t="n">
        <x:v>5</x:v>
      </x:c>
      <x:c r="B12" s="26" t="str">
        <x:v>Utwórz backup dopiero po teście</x:v>
      </x:c>
      <x:c r="C12" s="26" t="str">
        <x:v>Administrator</x:v>
      </x:c>
      <x:c r="D12" s="26" t="str">
        <x:v>SHA-256 i notatka wersji</x:v>
      </x:c>
      <x:c r="E12" s="26" t="str">
        <x:v>pakiet do publikacji</x:v>
      </x:c>
      <x:c r="F12" s="26" t="str"/>
      <x:c r="G12" s="26" t="str"/>
    </x:row>
    <x:row r="14">
      <x:c r="A14" s="32" t="str">
        <x:v>Uwaga: publiczne demo producenta jest środowiskiem współdzielonym. Nie zapisuj w nim danych osobowych i nie traktuj jego bieżących rekordów jako stabilnej bazy egzaminacyjnej.</x:v>
      </x:c>
      <x:c r="B14" s="32"/>
      <x:c r="C14" s="32"/>
      <x:c r="D14" s="32"/>
      <x:c r="E14" s="32"/>
      <x:c r="F14" s="32"/>
      <x:c r="G14" s="32"/>
    </x:row>
    <x:row r="15">
      <x:c r="A15" s="32"/>
      <x:c r="B15" s="32"/>
      <x:c r="C15" s="32"/>
      <x:c r="D15" s="32"/>
      <x:c r="E15" s="32"/>
      <x:c r="F15" s="32"/>
      <x:c r="G15" s="32"/>
    </x:row>
  </x:sheetData>
  <x:mergeCells>
    <x:mergeCell ref="A1:G1"/>
    <x:mergeCell ref="A2:G2"/>
    <x:mergeCell ref="A14:G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16" hidden="0" customWidth="1"/>
    <x:col min="4" max="4" width="16" hidden="0" customWidth="1"/>
    <x:col min="5" max="5" width="30" hidden="0" customWidth="1"/>
    <x:col min="6" max="6" width="32" hidden="0" customWidth="1"/>
  </x:cols>
  <x:sheetData>
    <x:row r="1" ht="34" customHeight="1">
      <x:c r="A1" s="3" t="str">
        <x:v>Magazyny</x:v>
      </x:c>
      <x:c r="B1" s="3"/>
      <x:c r="C1" s="3"/>
      <x:c r="D1" s="3"/>
      <x:c r="E1" s="3"/>
      <x:c r="F1" s="3"/>
    </x:row>
    <x:row r="2" ht="34" customHeight="1">
      <x:c r="A2" s="7" t="str">
        <x:v>Dwa magazyny pozwalają ćwiczyć dostępność i przesunięcie MM.</x:v>
      </x:c>
      <x:c r="B2" s="7"/>
      <x:c r="C2" s="7"/>
      <x:c r="D2" s="7"/>
      <x:c r="E2" s="7"/>
      <x:c r="F2" s="7"/>
    </x:row>
    <x:row r="4" ht="28" customHeight="1">
      <x:c r="A4" s="15" t="str">
        <x:v>Kod</x:v>
      </x:c>
      <x:c r="B4" s="16" t="str">
        <x:v>Nazwa</x:v>
      </x:c>
      <x:c r="C4" s="16" t="str">
        <x:v>Typ</x:v>
      </x:c>
      <x:c r="D4" s="16" t="str">
        <x:v>Oddział</x:v>
      </x:c>
      <x:c r="E4" s="16" t="str">
        <x:v>Operatorzy</x:v>
      </x:c>
      <x:c r="F4" s="17" t="str">
        <x:v>Uwagi</x:v>
      </x:c>
    </x:row>
    <x:row r="5">
      <x:c r="A5" s="25" t="str">
        <x:v>GLOWNY</x:v>
      </x:c>
      <x:c r="B5" s="25" t="str">
        <x:v>Magazyn główny</x:v>
      </x:c>
      <x:c r="C5" s="25" t="str">
        <x:v>towarowy</x:v>
      </x:c>
      <x:c r="D5" s="25" t="str">
        <x:v>Firma</x:v>
      </x:c>
      <x:c r="E5" s="25" t="str">
        <x:v>SPRZEDAZ; MAGAZYN; KONTROLA</x:v>
      </x:c>
      <x:c r="F5" s="25" t="str">
        <x:v>podstawowy magazyn sprzedaży</x:v>
      </x:c>
    </x:row>
    <x:row r="6">
      <x:c r="A6" s="26" t="str">
        <x:v>SERWIS</x:v>
      </x:c>
      <x:c r="B6" s="26" t="str">
        <x:v>Magazyn serwisowy</x:v>
      </x:c>
      <x:c r="C6" s="26" t="str">
        <x:v>towarowy</x:v>
      </x:c>
      <x:c r="D6" s="26" t="str">
        <x:v>Firma</x:v>
      </x:c>
      <x:c r="E6" s="26" t="str">
        <x:v>MAGAZYN; KONTROLA</x:v>
      </x:c>
      <x:c r="F6" s="26" t="str">
        <x:v>cel przesunięcia MM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2" hidden="0" customWidth="1"/>
    <x:col min="3" max="3" width="15" hidden="0" customWidth="1"/>
    <x:col min="4" max="4" width="10" hidden="0" customWidth="1"/>
    <x:col min="5" max="5" width="12" hidden="0" customWidth="1"/>
    <x:col min="6" max="6" width="20" hidden="0" customWidth="1"/>
    <x:col min="7" max="7" width="22" hidden="0" customWidth="1"/>
    <x:col min="8" max="8" width="22" hidden="0" customWidth="1"/>
  </x:cols>
  <x:sheetData>
    <x:row r="1" ht="34" customHeight="1">
      <x:c r="A1" s="3" t="str">
        <x:v>Kontrahenci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Fikcyjne kartoteki do sprzedaży i zakupu; nie używać w obrocie.</x:v>
      </x:c>
      <x:c r="B2" s="7"/>
      <x:c r="C2" s="7"/>
      <x:c r="D2" s="7"/>
      <x:c r="E2" s="7"/>
      <x:c r="F2" s="7"/>
      <x:c r="G2" s="7"/>
      <x:c r="H2" s="7"/>
    </x:row>
    <x:row r="4" ht="28" customHeight="1">
      <x:c r="A4" s="15" t="str">
        <x:v>Kod</x:v>
      </x:c>
      <x:c r="B4" s="16" t="str">
        <x:v>Nazwa</x:v>
      </x:c>
      <x:c r="C4" s="16" t="str">
        <x:v>Rola</x:v>
      </x:c>
      <x:c r="D4" s="16" t="str">
        <x:v>Kraj</x:v>
      </x:c>
      <x:c r="E4" s="16" t="str">
        <x:v>Termin dni</x:v>
      </x:c>
      <x:c r="F4" s="16" t="str">
        <x:v>Limit kredytowy</x:v>
      </x:c>
      <x:c r="G4" s="16" t="str">
        <x:v>Sposób dostawy</x:v>
      </x:c>
      <x:c r="H4" s="17" t="str">
        <x:v>Uwagi</x:v>
      </x:c>
    </x:row>
    <x:row r="5">
      <x:c r="A5" s="25" t="str">
        <x:v>EKO-MOBIL-DEMO</x:v>
      </x:c>
      <x:c r="B5" s="25" t="str">
        <x:v>Eko Mobil Demo sp. z o.o.</x:v>
      </x:c>
      <x:c r="C5" s="25" t="str">
        <x:v>Odbiorca</x:v>
      </x:c>
      <x:c r="D5" s="25" t="str">
        <x:v>PL</x:v>
      </x:c>
      <x:c r="E5" s="25" t="n">
        <x:v>7</x:v>
      </x:c>
      <x:c r="F5" s="34" t="n">
        <x:v>5000</x:v>
      </x:c>
      <x:c r="G5" s="25" t="str">
        <x:v>własny kierowca</x:v>
      </x:c>
      <x:c r="H5" s="25" t="str">
        <x:v>przypadek HM-01</x:v>
      </x:c>
    </x:row>
    <x:row r="6">
      <x:c r="A6" s="26" t="str">
        <x:v>AUTO-DOST-DEMO</x:v>
      </x:c>
      <x:c r="B6" s="26" t="str">
        <x:v>Auto Dostawca Demo sp. z o.o.</x:v>
      </x:c>
      <x:c r="C6" s="26" t="str">
        <x:v>Dostawca</x:v>
      </x:c>
      <x:c r="D6" s="26" t="str">
        <x:v>PL</x:v>
      </x:c>
      <x:c r="E6" s="26" t="n">
        <x:v>14</x:v>
      </x:c>
      <x:c r="F6" s="35" t="n">
        <x:v>0</x:v>
      </x:c>
      <x:c r="G6" s="26" t="str">
        <x:v>kurier</x:v>
      </x:c>
      <x:c r="H6" s="26" t="str">
        <x:v>zakup i PZ</x:v>
      </x:c>
    </x:row>
    <x:row r="7">
      <x:c r="A7" s="26" t="str">
        <x:v>SKLEP-DEMO</x:v>
      </x:c>
      <x:c r="B7" s="26" t="str">
        <x:v>Sklep Demonstracyjny</x:v>
      </x:c>
      <x:c r="C7" s="26" t="str">
        <x:v>Odbiorca</x:v>
      </x:c>
      <x:c r="D7" s="26" t="str">
        <x:v>PL</x:v>
      </x:c>
      <x:c r="E7" s="26" t="n">
        <x:v>7</x:v>
      </x:c>
      <x:c r="F7" s="35" t="n">
        <x:v>3500</x:v>
      </x:c>
      <x:c r="G7" s="26" t="str">
        <x:v>kurier</x:v>
      </x:c>
      <x:c r="H7" s="26" t="str">
        <x:v>egzamin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34" hidden="0" customWidth="1"/>
    <x:col min="3" max="3" width="12" hidden="0" customWidth="1"/>
    <x:col min="4" max="4" width="12" hidden="0" customWidth="1"/>
    <x:col min="5" max="5" width="9" hidden="0" customWidth="1"/>
    <x:col min="6" max="6" width="18" hidden="0" customWidth="1"/>
    <x:col min="7" max="7" width="20" hidden="0" customWidth="1"/>
    <x:col min="8" max="8" width="18" hidden="0" customWidth="1"/>
    <x:col min="9" max="9" width="18" hidden="0" customWidth="1"/>
    <x:col min="10" max="10" width="22" hidden="0" customWidth="1"/>
  </x:cols>
  <x:sheetData>
    <x:row r="1" ht="34" customHeight="1">
      <x:c r="A1" s="3" t="str">
        <x:v>Towary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4" customHeight="1">
      <x:c r="A2" s="7" t="str">
        <x:v>Koszty i ceny są celowo proste, aby uczestnik mógł zweryfikować wynik bez kalkulatora ukrytego w systemie.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 ht="28" customHeight="1">
      <x:c r="A4" s="15" t="str">
        <x:v>Kod</x:v>
      </x:c>
      <x:c r="B4" s="16" t="str">
        <x:v>Nazwa</x:v>
      </x:c>
      <x:c r="C4" s="16" t="str">
        <x:v>Typ</x:v>
      </x:c>
      <x:c r="D4" s="16" t="str">
        <x:v>Jednostka</x:v>
      </x:c>
      <x:c r="E4" s="16" t="str">
        <x:v>VAT</x:v>
      </x:c>
      <x:c r="F4" s="16" t="str">
        <x:v>Grupa</x:v>
      </x:c>
      <x:c r="G4" s="16" t="str">
        <x:v>Dostawca</x:v>
      </x:c>
      <x:c r="H4" s="16" t="str">
        <x:v>Koszt wzorcowy</x:v>
      </x:c>
      <x:c r="I4" s="16" t="str">
        <x:v>Cena hurtowa</x:v>
      </x:c>
      <x:c r="J4" s="17" t="str">
        <x:v>Cena detaliczna netto</x:v>
      </x:c>
    </x:row>
    <x:row r="5">
      <x:c r="A5" s="25" t="str">
        <x:v>BAT-080</x:v>
      </x:c>
      <x:c r="B5" s="25" t="str">
        <x:v>Akumulator szkoleniowy 80 Ah</x:v>
      </x:c>
      <x:c r="C5" s="25" t="str">
        <x:v>Towar</x:v>
      </x:c>
      <x:c r="D5" s="25" t="str">
        <x:v>szt.</x:v>
      </x:c>
      <x:c r="E5" s="36" t="n">
        <x:v>0.23</x:v>
      </x:c>
      <x:c r="F5" s="25" t="str">
        <x:v>CZESCI-DEMO</x:v>
      </x:c>
      <x:c r="G5" s="25" t="str">
        <x:v>AUTO-DOST-DEMO</x:v>
      </x:c>
      <x:c r="H5" s="34" t="n">
        <x:v>100</x:v>
      </x:c>
      <x:c r="I5" s="34" t="n">
        <x:v>160</x:v>
      </x:c>
      <x:c r="J5" s="34" t="n">
        <x:v>190</x:v>
      </x:c>
    </x:row>
    <x:row r="6">
      <x:c r="A6" s="26" t="str">
        <x:v>SHOCK-042</x:v>
      </x:c>
      <x:c r="B6" s="26" t="str">
        <x:v>Amortyzator szkoleniowy 42</x:v>
      </x:c>
      <x:c r="C6" s="26" t="str">
        <x:v>Towar</x:v>
      </x:c>
      <x:c r="D6" s="26" t="str">
        <x:v>szt.</x:v>
      </x:c>
      <x:c r="E6" s="37" t="n">
        <x:v>0.23</x:v>
      </x:c>
      <x:c r="F6" s="26" t="str">
        <x:v>CZESCI-DEMO</x:v>
      </x:c>
      <x:c r="G6" s="26" t="str">
        <x:v>AUTO-DOST-DEMO</x:v>
      </x:c>
      <x:c r="H6" s="35" t="n">
        <x:v>120</x:v>
      </x:c>
      <x:c r="I6" s="35" t="n">
        <x:v>220</x:v>
      </x:c>
      <x:c r="J6" s="35" t="n">
        <x:v>260</x:v>
      </x:c>
    </x:row>
    <x:row r="7">
      <x:c r="A7" s="26" t="str">
        <x:v>CLUTCH-180</x:v>
      </x:c>
      <x:c r="B7" s="26" t="str">
        <x:v>Docisk szkoleniowy 180 mm</x:v>
      </x:c>
      <x:c r="C7" s="26" t="str">
        <x:v>Towar</x:v>
      </x:c>
      <x:c r="D7" s="26" t="str">
        <x:v>szt.</x:v>
      </x:c>
      <x:c r="E7" s="37" t="n">
        <x:v>0.23</x:v>
      </x:c>
      <x:c r="F7" s="26" t="str">
        <x:v>CZESCI-DEMO</x:v>
      </x:c>
      <x:c r="G7" s="26" t="str">
        <x:v>AUTO-DOST-DEMO</x:v>
      </x:c>
      <x:c r="H7" s="35" t="n">
        <x:v>80</x:v>
      </x:c>
      <x:c r="I7" s="35" t="n">
        <x:v>150</x:v>
      </x:c>
      <x:c r="J7" s="35" t="n">
        <x:v>180</x:v>
      </x:c>
    </x:row>
    <x:row r="8">
      <x:c r="A8" s="26" t="str">
        <x:v>FILTER-001</x:v>
      </x:c>
      <x:c r="B8" s="26" t="str">
        <x:v>Filtr szkoleniowy</x:v>
      </x:c>
      <x:c r="C8" s="26" t="str">
        <x:v>Towar</x:v>
      </x:c>
      <x:c r="D8" s="26" t="str">
        <x:v>szt.</x:v>
      </x:c>
      <x:c r="E8" s="37" t="n">
        <x:v>0.23</x:v>
      </x:c>
      <x:c r="F8" s="26" t="str">
        <x:v>CZESCI-DEMO</x:v>
      </x:c>
      <x:c r="G8" s="26" t="str">
        <x:v>AUTO-DOST-DEMO</x:v>
      </x:c>
      <x:c r="H8" s="35" t="n">
        <x:v>20</x:v>
      </x:c>
      <x:c r="I8" s="35" t="n">
        <x:v>45</x:v>
      </x:c>
      <x:c r="J8" s="35" t="n">
        <x:v>55</x:v>
      </x:c>
    </x:row>
    <x:row r="9">
      <x:c r="A9" s="26" t="str">
        <x:v>OIL-005</x:v>
      </x:c>
      <x:c r="B9" s="26" t="str">
        <x:v>Olej szkoleniowy 5 l</x:v>
      </x:c>
      <x:c r="C9" s="26" t="str">
        <x:v>Towar</x:v>
      </x:c>
      <x:c r="D9" s="26" t="str">
        <x:v>szt.</x:v>
      </x:c>
      <x:c r="E9" s="37" t="n">
        <x:v>0.23</x:v>
      </x:c>
      <x:c r="F9" s="26" t="str">
        <x:v>EKSPLOATACJA</x:v>
      </x:c>
      <x:c r="G9" s="26" t="str">
        <x:v>AUTO-DOST-DEMO</x:v>
      </x:c>
      <x:c r="H9" s="35" t="n">
        <x:v>70</x:v>
      </x:c>
      <x:c r="I9" s="35" t="n">
        <x:v>120</x:v>
      </x:c>
      <x:c r="J9" s="35" t="n">
        <x:v>145</x:v>
      </x:c>
    </x:row>
    <x:row r="10">
      <x:c r="A10" s="26" t="str">
        <x:v>TRANSPORT</x:v>
      </x:c>
      <x:c r="B10" s="26" t="str">
        <x:v>Transport krajowy</x:v>
      </x:c>
      <x:c r="C10" s="26" t="str">
        <x:v>Usługa</x:v>
      </x:c>
      <x:c r="D10" s="26" t="str">
        <x:v>usł.</x:v>
      </x:c>
      <x:c r="E10" s="37" t="n">
        <x:v>0.23</x:v>
      </x:c>
      <x:c r="F10" s="26" t="str">
        <x:v>USLUGI-DEMO</x:v>
      </x:c>
      <x:c r="G10" s="26" t="str"/>
      <x:c r="H10" s="35" t="n">
        <x:v>0</x:v>
      </x:c>
      <x:c r="I10" s="35" t="n">
        <x:v>80</x:v>
      </x:c>
      <x:c r="J10" s="35" t="n">
        <x:v>100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2" hidden="0" customWidth="1"/>
    <x:col min="4" max="4" width="16" hidden="0" customWidth="1"/>
    <x:col min="5" max="5" width="18" hidden="0" customWidth="1"/>
    <x:col min="6" max="6" width="18" hidden="0" customWidth="1"/>
    <x:col min="7" max="7" width="20" hidden="0" customWidth="1"/>
  </x:cols>
  <x:sheetData>
    <x:row r="1" ht="34" customHeight="1">
      <x:c r="A1" s="3" t="str">
        <x:v>Stany początkowe</x:v>
      </x:c>
      <x:c r="B1" s="3"/>
      <x:c r="C1" s="3"/>
      <x:c r="D1" s="3"/>
      <x:c r="E1" s="3"/>
      <x:c r="F1" s="3"/>
      <x:c r="G1" s="3"/>
    </x:row>
    <x:row r="2" ht="34" customHeight="1">
      <x:c r="A2" s="7" t="str">
        <x:v>Wprowadź je dokumentem przyjęcia otwarcia lub kontrolowanym PZ zgodnie z zasadami środowiska.</x:v>
      </x:c>
      <x:c r="B2" s="7"/>
      <x:c r="C2" s="7"/>
      <x:c r="D2" s="7"/>
      <x:c r="E2" s="7"/>
      <x:c r="F2" s="7"/>
      <x:c r="G2" s="7"/>
    </x:row>
    <x:row r="4" ht="28" customHeight="1">
      <x:c r="A4" s="15" t="str">
        <x:v>Magazyn</x:v>
      </x:c>
      <x:c r="B4" s="16" t="str">
        <x:v>Towar</x:v>
      </x:c>
      <x:c r="C4" s="16" t="str">
        <x:v>Ilość</x:v>
      </x:c>
      <x:c r="D4" s="16" t="str">
        <x:v>Koszt jedn.</x:v>
      </x:c>
      <x:c r="E4" s="16" t="str">
        <x:v>Wartość</x:v>
      </x:c>
      <x:c r="F4" s="16" t="str">
        <x:v>Źródło kosztu</x:v>
      </x:c>
      <x:c r="G4" s="17" t="str">
        <x:v>Kontrola</x:v>
      </x:c>
    </x:row>
    <x:row r="5">
      <x:c r="A5" s="25" t="str">
        <x:v>GLOWNY</x:v>
      </x:c>
      <x:c r="B5" s="25" t="str">
        <x:v>BAT-080</x:v>
      </x:c>
      <x:c r="C5" s="25" t="n">
        <x:v>20</x:v>
      </x:c>
      <x:c r="D5" s="34" t="n">
        <x:v>100</x:v>
      </x:c>
      <x:c r="E5" s="34" t="n">
        <x:f>C5*D5</x:f>
        <x:v>2000</x:v>
      </x:c>
      <x:c r="F5" s="25" t="str">
        <x:v>PZ-OTW-HM</x:v>
      </x:c>
      <x:c r="G5" s="25" t="str">
        <x:v>20 × 100</x:v>
      </x:c>
    </x:row>
    <x:row r="6">
      <x:c r="A6" s="26" t="str">
        <x:v>GLOWNY</x:v>
      </x:c>
      <x:c r="B6" s="26" t="str">
        <x:v>SHOCK-042</x:v>
      </x:c>
      <x:c r="C6" s="26" t="n">
        <x:v>30</x:v>
      </x:c>
      <x:c r="D6" s="35" t="n">
        <x:v>120</x:v>
      </x:c>
      <x:c r="E6" s="35" t="n">
        <x:f>C6*D6</x:f>
        <x:v>3600</x:v>
      </x:c>
      <x:c r="F6" s="26" t="str">
        <x:v>PZ-OTW-HM</x:v>
      </x:c>
      <x:c r="G6" s="26" t="str">
        <x:v>30 × 120</x:v>
      </x:c>
    </x:row>
    <x:row r="7">
      <x:c r="A7" s="26" t="str">
        <x:v>GLOWNY</x:v>
      </x:c>
      <x:c r="B7" s="26" t="str">
        <x:v>CLUTCH-180</x:v>
      </x:c>
      <x:c r="C7" s="26" t="n">
        <x:v>15</x:v>
      </x:c>
      <x:c r="D7" s="35" t="n">
        <x:v>80</x:v>
      </x:c>
      <x:c r="E7" s="35" t="n">
        <x:f>C7*D7</x:f>
        <x:v>1200</x:v>
      </x:c>
      <x:c r="F7" s="26" t="str">
        <x:v>PZ-OTW-HM</x:v>
      </x:c>
      <x:c r="G7" s="26" t="str">
        <x:v>15 × 80</x:v>
      </x:c>
    </x:row>
    <x:row r="8">
      <x:c r="A8" s="26" t="str">
        <x:v>GLOWNY</x:v>
      </x:c>
      <x:c r="B8" s="26" t="str">
        <x:v>FILTER-001</x:v>
      </x:c>
      <x:c r="C8" s="26" t="n">
        <x:v>40</x:v>
      </x:c>
      <x:c r="D8" s="35" t="n">
        <x:v>20</x:v>
      </x:c>
      <x:c r="E8" s="35" t="n">
        <x:f>C8*D8</x:f>
        <x:v>800</x:v>
      </x:c>
      <x:c r="F8" s="26" t="str">
        <x:v>PZ-OTW-HM</x:v>
      </x:c>
      <x:c r="G8" s="26" t="str">
        <x:v>40 × 20</x:v>
      </x:c>
    </x:row>
    <x:row r="9">
      <x:c r="A9" s="26" t="str">
        <x:v>GLOWNY</x:v>
      </x:c>
      <x:c r="B9" s="26" t="str">
        <x:v>OIL-005</x:v>
      </x:c>
      <x:c r="C9" s="26" t="n">
        <x:v>25</x:v>
      </x:c>
      <x:c r="D9" s="35" t="n">
        <x:v>70</x:v>
      </x:c>
      <x:c r="E9" s="35" t="n">
        <x:f>C9*D9</x:f>
        <x:v>1750</x:v>
      </x:c>
      <x:c r="F9" s="26" t="str">
        <x:v>PZ-OTW-HM</x:v>
      </x:c>
      <x:c r="G9" s="26" t="str">
        <x:v>25 × 70</x:v>
      </x:c>
    </x:row>
    <x:row r="11" ht="28" customHeight="1">
      <x:c r="A11" s="15" t="str">
        <x:v>Podsumowanie</x:v>
      </x:c>
      <x:c r="B11" s="16" t="str"/>
      <x:c r="C11" s="16" t="str"/>
      <x:c r="D11" s="17" t="str">
        <x:v>Wartość początkowa</x:v>
      </x:c>
      <x:c r="E11" s="40" t="n">
        <x:f>SUM(E5:E9)</x:f>
        <x:v>9350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2" hidden="0" customWidth="1"/>
    <x:col min="3" max="3" width="16" hidden="0" customWidth="1"/>
    <x:col min="4" max="4" width="18" hidden="0" customWidth="1"/>
    <x:col min="5" max="5" width="16" hidden="0" customWidth="1"/>
    <x:col min="6" max="6" width="16" hidden="0" customWidth="1"/>
    <x:col min="7" max="7" width="16" hidden="0" customWidth="1"/>
    <x:col min="8" max="8" width="14" hidden="0" customWidth="1"/>
    <x:col min="9" max="9" width="14" hidden="0" customWidth="1"/>
    <x:col min="10" max="10" width="16" hidden="0" customWidth="1"/>
    <x:col min="11" max="11" width="14" hidden="0" customWidth="1"/>
  </x:cols>
  <x:sheetData>
    <x:row r="1" ht="34" customHeight="1">
      <x:c r="A1" s="3" t="str">
        <x:v>Scenariusz HM-01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4" customHeight="1">
      <x:c r="A2" s="7" t="str">
        <x:v>EKO-MOBIL-DEMO • sprzedaż z magazynu GLOWNY • termin 7 dni.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4" ht="28" customHeight="1">
      <x:c r="A4" s="15" t="str">
        <x:v>Towar</x:v>
      </x:c>
      <x:c r="B4" s="16" t="str">
        <x:v>Ilość</x:v>
      </x:c>
      <x:c r="C4" s="16" t="str">
        <x:v>Cena netto</x:v>
      </x:c>
      <x:c r="D4" s="16" t="str">
        <x:v>Sprzedaż netto</x:v>
      </x:c>
      <x:c r="E4" s="16" t="str">
        <x:v>Koszt jedn.</x:v>
      </x:c>
      <x:c r="F4" s="16" t="str">
        <x:v>Koszt</x:v>
      </x:c>
      <x:c r="G4" s="16" t="str">
        <x:v>Marża</x:v>
      </x:c>
      <x:c r="H4" s="16" t="str">
        <x:v>Marża %</x:v>
      </x:c>
      <x:c r="I4" s="16" t="str">
        <x:v>VAT</x:v>
      </x:c>
      <x:c r="J4" s="16" t="str">
        <x:v>Brutto</x:v>
      </x:c>
      <x:c r="K4" s="17" t="str">
        <x:v>Stan po WZ</x:v>
      </x:c>
    </x:row>
    <x:row r="5">
      <x:c r="A5" s="25" t="str">
        <x:v>BAT-080</x:v>
      </x:c>
      <x:c r="B5" s="25" t="n">
        <x:v>4</x:v>
      </x:c>
      <x:c r="C5" s="34" t="n">
        <x:v>160</x:v>
      </x:c>
      <x:c r="D5" s="34" t="n">
        <x:f>B5*C5</x:f>
        <x:v>640</x:v>
      </x:c>
      <x:c r="E5" s="34" t="n">
        <x:f>'Towary'!H5</x:f>
        <x:v>100</x:v>
      </x:c>
      <x:c r="F5" s="34" t="n">
        <x:f>B5*E5</x:f>
        <x:v>400</x:v>
      </x:c>
      <x:c r="G5" s="34" t="n">
        <x:f>D5-F5</x:f>
        <x:v>240</x:v>
      </x:c>
      <x:c r="H5" s="41" t="n">
        <x:f>IF(D5=0,0,G5/D5)</x:f>
        <x:v>0.375</x:v>
      </x:c>
      <x:c r="I5" s="34" t="n">
        <x:f>D5*0.23</x:f>
        <x:v>147.20000000000002</x:v>
      </x:c>
      <x:c r="J5" s="34" t="n">
        <x:f>D5+I5</x:f>
        <x:v>787.2</x:v>
      </x:c>
      <x:c r="K5" s="25" t="n">
        <x:f>'Stany_poczatkowe'!C5-B5</x:f>
        <x:v>16</x:v>
      </x:c>
    </x:row>
    <x:row r="6">
      <x:c r="A6" s="26" t="str">
        <x:v>SHOCK-042</x:v>
      </x:c>
      <x:c r="B6" s="26" t="n">
        <x:v>8</x:v>
      </x:c>
      <x:c r="C6" s="35" t="n">
        <x:v>220</x:v>
      </x:c>
      <x:c r="D6" s="35" t="n">
        <x:f>B6*C6</x:f>
        <x:v>1760</x:v>
      </x:c>
      <x:c r="E6" s="35" t="n">
        <x:f>'Towary'!H6</x:f>
        <x:v>120</x:v>
      </x:c>
      <x:c r="F6" s="35" t="n">
        <x:f>B6*E6</x:f>
        <x:v>960</x:v>
      </x:c>
      <x:c r="G6" s="35" t="n">
        <x:f>D6-F6</x:f>
        <x:v>800</x:v>
      </x:c>
      <x:c r="H6" s="42" t="n">
        <x:f>IF(D6=0,0,G6/D6)</x:f>
        <x:v>0.45454545454545453</x:v>
      </x:c>
      <x:c r="I6" s="35" t="n">
        <x:f>D6*0.23</x:f>
        <x:v>404.8</x:v>
      </x:c>
      <x:c r="J6" s="35" t="n">
        <x:f>D6+I6</x:f>
        <x:v>2164.8</x:v>
      </x:c>
      <x:c r="K6" s="26" t="n">
        <x:f>'Stany_poczatkowe'!C6-B6</x:f>
        <x:v>22</x:v>
      </x:c>
    </x:row>
    <x:row r="7">
      <x:c r="A7" s="26" t="str">
        <x:v>CLUTCH-180</x:v>
      </x:c>
      <x:c r="B7" s="26" t="n">
        <x:v>2</x:v>
      </x:c>
      <x:c r="C7" s="35" t="n">
        <x:v>150</x:v>
      </x:c>
      <x:c r="D7" s="35" t="n">
        <x:f>B7*C7</x:f>
        <x:v>300</x:v>
      </x:c>
      <x:c r="E7" s="35" t="n">
        <x:f>'Towary'!H7</x:f>
        <x:v>80</x:v>
      </x:c>
      <x:c r="F7" s="35" t="n">
        <x:f>B7*E7</x:f>
        <x:v>160</x:v>
      </x:c>
      <x:c r="G7" s="35" t="n">
        <x:f>D7-F7</x:f>
        <x:v>140</x:v>
      </x:c>
      <x:c r="H7" s="42" t="n">
        <x:f>IF(D7=0,0,G7/D7)</x:f>
        <x:v>0.4666666666666667</x:v>
      </x:c>
      <x:c r="I7" s="35" t="n">
        <x:f>D7*0.23</x:f>
        <x:v>69</x:v>
      </x:c>
      <x:c r="J7" s="35" t="n">
        <x:f>D7+I7</x:f>
        <x:v>369</x:v>
      </x:c>
      <x:c r="K7" s="26" t="n">
        <x:f>'Stany_poczatkowe'!C7-B7</x:f>
        <x:v>13</x:v>
      </x:c>
    </x:row>
    <x:row r="9" ht="28" customHeight="1">
      <x:c r="A9" s="15" t="str">
        <x:v>RAZEM</x:v>
      </x:c>
      <x:c r="B9" s="16" t="str"/>
      <x:c r="C9" s="17" t="str"/>
      <x:c r="D9" s="40" t="n">
        <x:f>SUM(D5:D7)</x:f>
        <x:v>2700</x:v>
      </x:c>
      <x:c r="E9" s="40"/>
      <x:c r="F9" s="40" t="n">
        <x:f>SUM(F5:F7)</x:f>
        <x:v>1520</x:v>
      </x:c>
      <x:c r="G9" s="40" t="n">
        <x:f>SUM(G5:G7)</x:f>
        <x:v>1180</x:v>
      </x:c>
      <x:c r="H9" s="43" t="n">
        <x:f>IF(D9=0,0,G9/D9)</x:f>
        <x:v>0.43703703703703706</x:v>
      </x:c>
      <x:c r="I9" s="40" t="n">
        <x:f>SUM(I5:I7)</x:f>
        <x:v>621</x:v>
      </x:c>
      <x:c r="J9" s="40" t="n">
        <x:f>SUM(J5:J7)</x:f>
        <x:v>3321</x:v>
      </x:c>
      <x:c r="K9" s="39" t="n">
        <x:f>SUM(K5:K7)</x:f>
        <x:v>51</x:v>
      </x:c>
    </x:row>
    <x:row r="11" ht="28" customHeight="1">
      <x:c r="A11" s="15" t="str">
        <x:v>Dokument</x:v>
      </x:c>
      <x:c r="B11" s="16" t="str">
        <x:v>Numer wzorcowy</x:v>
      </x:c>
      <x:c r="C11" s="16" t="str">
        <x:v>Skutek ilości</x:v>
      </x:c>
      <x:c r="D11" s="16" t="str">
        <x:v>Skutek wartości</x:v>
      </x:c>
      <x:c r="E11" s="16" t="str">
        <x:v>Punkt kontroli</x:v>
      </x:c>
      <x:c r="F11" s="17" t="str">
        <x:v>Dowód</x:v>
      </x:c>
    </x:row>
    <x:row r="12">
      <x:c r="A12" s="25" t="str">
        <x:v>Oferta</x:v>
      </x:c>
      <x:c r="B12" s="25" t="str">
        <x:v>OF/HM/001</x:v>
      </x:c>
      <x:c r="C12" s="25" t="str">
        <x:v>0</x:v>
      </x:c>
      <x:c r="D12" s="25" t="str">
        <x:v>warunki</x:v>
      </x:c>
      <x:c r="E12" s="25" t="str">
        <x:v>cena i termin</x:v>
      </x:c>
      <x:c r="F12" s="25" t="str">
        <x:v>numer + podsumowanie</x:v>
      </x:c>
    </x:row>
    <x:row r="13">
      <x:c r="A13" s="26" t="str">
        <x:v>Zamówienie odbiorcy</x:v>
      </x:c>
      <x:c r="B13" s="26" t="str">
        <x:v>ZO/HM/001</x:v>
      </x:c>
      <x:c r="C13" s="26" t="str">
        <x:v>stan zamówień</x:v>
      </x:c>
      <x:c r="D13" s="26" t="str">
        <x:v>wartość popytu</x:v>
      </x:c>
      <x:c r="E13" s="26" t="str">
        <x:v>pokrycie</x:v>
      </x:c>
      <x:c r="F13" s="26" t="str">
        <x:v>zakładka Zasoby</x:v>
      </x:c>
    </x:row>
    <x:row r="14">
      <x:c r="A14" s="26" t="str">
        <x:v>Wydanie</x:v>
      </x:c>
      <x:c r="B14" s="26" t="str">
        <x:v>WZ/HM/001</x:v>
      </x:c>
      <x:c r="C14" s="26" t="str">
        <x:v>-14 szt.</x:v>
      </x:c>
      <x:c r="D14" s="26" t="str">
        <x:v>koszt 1 520</x:v>
      </x:c>
      <x:c r="E14" s="26" t="str">
        <x:v>źródła rozchodu</x:v>
      </x:c>
      <x:c r="F14" s="26" t="str">
        <x:v>WZ + zasoby</x:v>
      </x:c>
    </x:row>
    <x:row r="15">
      <x:c r="A15" s="26" t="str">
        <x:v>Faktura sprzedaży</x:v>
      </x:c>
      <x:c r="B15" s="26" t="str">
        <x:v>FV/HM/001</x:v>
      </x:c>
      <x:c r="C15" s="26" t="str">
        <x:v>0</x:v>
      </x:c>
      <x:c r="D15" s="26" t="str">
        <x:v>sprzedaż 2 700 netto</x:v>
      </x:c>
      <x:c r="E15" s="26" t="str">
        <x:v>należność 3 321 brutto</x:v>
      </x:c>
      <x:c r="F15" s="26" t="str">
        <x:v>FV + płatność</x:v>
      </x:c>
    </x:row>
    <x:row r="16">
      <x:c r="A16" s="26" t="str">
        <x:v>Kontrola</x:v>
      </x:c>
      <x:c r="B16" s="26" t="str">
        <x:v>HM-01</x:v>
      </x:c>
      <x:c r="C16" s="26" t="str">
        <x:v>uzgodnione</x:v>
      </x:c>
      <x:c r="D16" s="26" t="str">
        <x:v>marża 1 180</x:v>
      </x:c>
      <x:c r="E16" s="26" t="str">
        <x:v>powiązania WZ–FV</x:v>
      </x:c>
      <x:c r="F16" s="26" t="str">
        <x:v>pakiet dowodowy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6" hidden="0" customWidth="1"/>
    <x:col min="4" max="4" width="4" hidden="0" customWidth="1"/>
    <x:col min="5" max="5" width="20" hidden="0" customWidth="1"/>
    <x:col min="6" max="6" width="42" hidden="0" customWidth="1"/>
  </x:cols>
  <x:sheetData>
    <x:row r="1" ht="34" customHeight="1">
      <x:c r="A1" s="3" t="str">
        <x:v>Oczekiwane wyniki</x:v>
      </x:c>
      <x:c r="B1" s="3"/>
      <x:c r="C1" s="3"/>
      <x:c r="D1" s="3"/>
      <x:c r="E1" s="3"/>
      <x:c r="F1" s="3"/>
    </x:row>
    <x:row r="2" ht="34" customHeight="1">
      <x:c r="A2" s="7" t="str">
        <x:v>Arkusz kontrolny. Wartości są połączone formułami ze scenariuszem HM-01.</x:v>
      </x:c>
      <x:c r="B2" s="7"/>
      <x:c r="C2" s="7"/>
      <x:c r="D2" s="7"/>
      <x:c r="E2" s="7"/>
      <x:c r="F2" s="7"/>
    </x:row>
    <x:row r="4" ht="28" customHeight="1">
      <x:c r="A4" s="15" t="str">
        <x:v>Miara</x:v>
      </x:c>
      <x:c r="B4" s="16" t="str">
        <x:v>Wartość</x:v>
      </x:c>
      <x:c r="C4" s="17" t="str">
        <x:v>Tolerancja</x:v>
      </x:c>
      <x:c r="E4" s="15" t="str">
        <x:v>Kontrola</x:v>
      </x:c>
      <x:c r="F4" s="17" t="str">
        <x:v>Warunek</x:v>
      </x:c>
    </x:row>
    <x:row r="5">
      <x:c r="A5" s="25" t="str">
        <x:v>Sprzedaż netto</x:v>
      </x:c>
      <x:c r="B5" s="34" t="n">
        <x:f>'Scenariusz_HM01'!D9</x:f>
        <x:v>2700</x:v>
      </x:c>
      <x:c r="C5" s="25" t="str">
        <x:v>0,01 PLN</x:v>
      </x:c>
      <x:c r="E5" s="25" t="str">
        <x:v>Ciągłość</x:v>
      </x:c>
      <x:c r="F5" s="25" t="str">
        <x:v>ZO → WZ → FV widoczne w powiązaniach</x:v>
      </x:c>
    </x:row>
    <x:row r="6">
      <x:c r="A6" s="26" t="str">
        <x:v>VAT</x:v>
      </x:c>
      <x:c r="B6" s="35" t="n">
        <x:f>'Scenariusz_HM01'!I9</x:f>
        <x:v>621</x:v>
      </x:c>
      <x:c r="C6" s="26" t="str">
        <x:v>0,01 PLN</x:v>
      </x:c>
      <x:c r="E6" s="26" t="str">
        <x:v>Ilość</x:v>
      </x:c>
      <x:c r="F6" s="26" t="str">
        <x:v>4 / 8 / 2 szt. zgodne na WZ i FV</x:v>
      </x:c>
    </x:row>
    <x:row r="7">
      <x:c r="A7" s="26" t="str">
        <x:v>Sprzedaż brutto</x:v>
      </x:c>
      <x:c r="B7" s="35" t="n">
        <x:f>'Scenariusz_HM01'!J9</x:f>
        <x:v>3321</x:v>
      </x:c>
      <x:c r="C7" s="26" t="str">
        <x:v>0,01 PLN</x:v>
      </x:c>
      <x:c r="E7" s="26" t="str">
        <x:v>Płatność</x:v>
      </x:c>
      <x:c r="F7" s="26" t="str">
        <x:v>7 dni; należność równa brutto</x:v>
      </x:c>
    </x:row>
    <x:row r="8">
      <x:c r="A8" s="26" t="str">
        <x:v>Koszt rozchodu</x:v>
      </x:c>
      <x:c r="B8" s="35" t="n">
        <x:f>'Scenariusz_HM01'!F9</x:f>
        <x:v>1520</x:v>
      </x:c>
      <x:c r="C8" s="26" t="str">
        <x:v>0,01 PLN</x:v>
      </x:c>
      <x:c r="E8" s="26" t="str">
        <x:v>Limit</x:v>
      </x:c>
      <x:c r="F8" s="26" t="str">
        <x:v>ekspozycja poniżej 5 000 PLN</x:v>
      </x:c>
    </x:row>
    <x:row r="9">
      <x:c r="A9" s="26" t="str">
        <x:v>Marża kwotowa</x:v>
      </x:c>
      <x:c r="B9" s="35" t="n">
        <x:f>'Scenariusz_HM01'!G9</x:f>
        <x:v>1180</x:v>
      </x:c>
      <x:c r="C9" s="26" t="str">
        <x:v>0,01 PLN</x:v>
      </x:c>
      <x:c r="E9" s="26" t="str">
        <x:v>Koszt</x:v>
      </x:c>
      <x:c r="F9" s="26" t="str">
        <x:v>źródła zasobów wskazują przyjęcia</x:v>
      </x:c>
    </x:row>
    <x:row r="10">
      <x:c r="A10" s="26" t="str">
        <x:v>Marża %</x:v>
      </x:c>
      <x:c r="B10" s="42" t="n">
        <x:f>'Scenariusz_HM01'!H9</x:f>
        <x:v>0.43703703703703706</x:v>
      </x:c>
      <x:c r="C10" s="26" t="str">
        <x:v>0,01 pp</x:v>
      </x:c>
      <x:c r="E10" s="26" t="str">
        <x:v>Wyjątki</x:v>
      </x:c>
      <x:c r="F10" s="26" t="str">
        <x:v>brak niewyjaśnionych różnic</x:v>
      </x:c>
    </x:row>
    <x:row r="11">
      <x:c r="A11" s="26" t="str">
        <x:v>Narzut %</x:v>
      </x:c>
      <x:c r="B11" s="42" t="n">
        <x:f>IF('Scenariusz_HM01'!F9=0,0,'Scenariusz_HM01'!G9/'Scenariusz_HM01'!F9)</x:f>
        <x:v>0.7763157894736842</x:v>
      </x:c>
      <x:c r="C11" s="26" t="str">
        <x:v>0,01 pp</x:v>
      </x:c>
    </x:row>
    <x:row r="12">
      <x:c r="A12" s="26" t="str">
        <x:v>Ilość wydana</x:v>
      </x:c>
      <x:c r="B12" s="46" t="n">
        <x:f>SUM('Scenariusz_HM01'!B5:B7)</x:f>
        <x:v>14</x:v>
      </x:c>
      <x:c r="C12" s="26" t="str">
        <x:v>0 szt.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4" hidden="0" customWidth="1"/>
    <x:col min="3" max="3" width="28" hidden="0" customWidth="1"/>
    <x:col min="4" max="4" width="24" hidden="0" customWidth="1"/>
    <x:col min="5" max="5" width="18" hidden="0" customWidth="1"/>
    <x:col min="6" max="6" width="18" hidden="0" customWidth="1"/>
    <x:col min="7" max="7" width="28" hidden="0" customWidth="1"/>
  </x:cols>
  <x:sheetData>
    <x:row r="1" ht="34" customHeight="1">
      <x:c r="A1" s="3" t="str">
        <x:v>Laboratoria i odbiór</x:v>
      </x:c>
      <x:c r="B1" s="3"/>
      <x:c r="C1" s="3"/>
      <x:c r="D1" s="3"/>
      <x:c r="E1" s="3"/>
      <x:c r="F1" s="3"/>
      <x:c r="G1" s="3"/>
    </x:row>
    <x:row r="2" ht="34" customHeight="1">
      <x:c r="A2" s="7" t="str">
        <x:v>Statusy można uzupełniać po wykonaniu ćwiczeń.</x:v>
      </x:c>
      <x:c r="B2" s="7"/>
      <x:c r="C2" s="7"/>
      <x:c r="D2" s="7"/>
      <x:c r="E2" s="7"/>
      <x:c r="F2" s="7"/>
      <x:c r="G2" s="7"/>
    </x:row>
    <x:row r="4" ht="28" customHeight="1">
      <x:c r="A4" s="15" t="str">
        <x:v>Kod</x:v>
      </x:c>
      <x:c r="B4" s="16" t="str">
        <x:v>Laboratorium</x:v>
      </x:c>
      <x:c r="C4" s="16" t="str">
        <x:v>Wynik oczekiwany</x:v>
      </x:c>
      <x:c r="D4" s="16" t="str">
        <x:v>Dowód</x:v>
      </x:c>
      <x:c r="E4" s="16" t="str">
        <x:v>Status</x:v>
      </x:c>
      <x:c r="F4" s="16" t="str">
        <x:v>Oceniający</x:v>
      </x:c>
      <x:c r="G4" s="17" t="str">
        <x:v>Uwagi</x:v>
      </x:c>
    </x:row>
    <x:row r="5">
      <x:c r="A5" s="25" t="str">
        <x:v>LAB-01</x:v>
      </x:c>
      <x:c r="B5" s="25" t="str">
        <x:v>Dane podstawowe</x:v>
      </x:c>
      <x:c r="C5" s="25" t="str">
        <x:v>kartoteki kompletne</x:v>
      </x:c>
      <x:c r="D5" s="25" t="str">
        <x:v>zrzuty + eksport</x:v>
      </x:c>
      <x:c r="E5" s="25" t="str">
        <x:v>Do wykonania</x:v>
      </x:c>
      <x:c r="F5" s="25" t="str"/>
      <x:c r="G5" s="25" t="str"/>
    </x:row>
    <x:row r="6">
      <x:c r="A6" s="26" t="str">
        <x:v>LAB-02</x:v>
      </x:c>
      <x:c r="B6" s="26" t="str">
        <x:v>Sprzedaż kontrolowana</x:v>
      </x:c>
      <x:c r="C6" s="26" t="str">
        <x:v>2 700 netto</x:v>
      </x:c>
      <x:c r="D6" s="26" t="str">
        <x:v>ZO + podsumowanie</x:v>
      </x:c>
      <x:c r="E6" s="26" t="str">
        <x:v>Do wykonania</x:v>
      </x:c>
      <x:c r="F6" s="26" t="str"/>
      <x:c r="G6" s="26" t="str"/>
    </x:row>
    <x:row r="7">
      <x:c r="A7" s="26" t="str">
        <x:v>LAB-03</x:v>
      </x:c>
      <x:c r="B7" s="26" t="str">
        <x:v>Pokrycie i dostępność</x:v>
      </x:c>
      <x:c r="C7" s="26" t="str">
        <x:v>kolumny wyjaśnione</x:v>
      </x:c>
      <x:c r="D7" s="26" t="str">
        <x:v>tabela przed/po</x:v>
      </x:c>
      <x:c r="E7" s="26" t="str">
        <x:v>Do wykonania</x:v>
      </x:c>
      <x:c r="F7" s="26" t="str"/>
      <x:c r="G7" s="26" t="str"/>
    </x:row>
    <x:row r="8">
      <x:c r="A8" s="26" t="str">
        <x:v>LAB-04</x:v>
      </x:c>
      <x:c r="B8" s="26" t="str">
        <x:v>WZ i faktura</x:v>
      </x:c>
      <x:c r="C8" s="26" t="str">
        <x:v>3 321 brutto</x:v>
      </x:c>
      <x:c r="D8" s="26" t="str">
        <x:v>WZ + FV</x:v>
      </x:c>
      <x:c r="E8" s="26" t="str">
        <x:v>Do wykonania</x:v>
      </x:c>
      <x:c r="F8" s="26" t="str"/>
      <x:c r="G8" s="26" t="str"/>
    </x:row>
    <x:row r="9">
      <x:c r="A9" s="26" t="str">
        <x:v>LAB-05</x:v>
      </x:c>
      <x:c r="B9" s="26" t="str">
        <x:v>Marża</x:v>
      </x:c>
      <x:c r="C9" s="26" t="str">
        <x:v>1 180 / 43,70%</x:v>
      </x:c>
      <x:c r="D9" s="26" t="str">
        <x:v>zakładka Marża</x:v>
      </x:c>
      <x:c r="E9" s="26" t="str">
        <x:v>Do wykonania</x:v>
      </x:c>
      <x:c r="F9" s="26" t="str"/>
      <x:c r="G9" s="26" t="str"/>
    </x:row>
    <x:row r="10">
      <x:c r="A10" s="26" t="str">
        <x:v>LAB-06</x:v>
      </x:c>
      <x:c r="B10" s="26" t="str">
        <x:v>Zakup z wyjątkiem</x:v>
      </x:c>
      <x:c r="C10" s="26" t="str">
        <x:v>18 z 20; właściciel różnicy</x:v>
      </x:c>
      <x:c r="D10" s="26" t="str">
        <x:v>ZD + PZ + protokół</x:v>
      </x:c>
      <x:c r="E10" s="26" t="str">
        <x:v>Do wykonania</x:v>
      </x:c>
      <x:c r="F10" s="26" t="str"/>
      <x:c r="G10" s="26" t="str"/>
    </x:row>
    <x:row r="11">
      <x:c r="A11" s="26" t="str">
        <x:v>LAB-07</x:v>
      </x:c>
      <x:c r="B11" s="26" t="str">
        <x:v>Zwrot i spis</x:v>
      </x:c>
      <x:c r="C11" s="26" t="str">
        <x:v>historia zachowana</x:v>
      </x:c>
      <x:c r="D11" s="26" t="str">
        <x:v>korekty + spis</x:v>
      </x:c>
      <x:c r="E11" s="26" t="str">
        <x:v>Do wykonania</x:v>
      </x:c>
      <x:c r="F11" s="26" t="str"/>
      <x:c r="G11" s="26" t="str"/>
    </x:row>
    <x:row r="12">
      <x:c r="A12" s="26" t="str">
        <x:v>LAB-08</x:v>
      </x:c>
      <x:c r="B12" s="26" t="str">
        <x:v>Egzamin</x:v>
      </x:c>
      <x:c r="C12" s="26" t="str">
        <x:v>min. 80/100</x:v>
      </x:c>
      <x:c r="D12" s="26" t="str">
        <x:v>pakiet HM-EGZ</x:v>
      </x:c>
      <x:c r="E12" s="26" t="str">
        <x:v>Do wykonania</x:v>
      </x:c>
      <x:c r="F12" s="26" t="str"/>
      <x:c r="G12" s="26" t="str"/>
    </x:row>
  </x:sheetData>
  <x:mergeCells>
    <x:mergeCell ref="A1:G1"/>
    <x:mergeCell ref="A2:G2"/>
  </x:mergeCells>
  <x:dataValidations count="1">
    <x:dataValidation type="list" sqref="E5:E12">
      <x:formula1>"Do wykonania,W toku,Zaliczone,Do poprawy"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58" hidden="0" customWidth="1"/>
    <x:col min="3" max="3" width="42" hidden="0" customWidth="1"/>
    <x:col min="4" max="4" width="18" hidden="0" customWidth="1"/>
  </x:cols>
  <x:sheetData>
    <x:row r="1" ht="34" customHeight="1">
      <x:c r="A1" s="3" t="str">
        <x:v>Źródła i wersjonowanie</x:v>
      </x:c>
      <x:c r="B1" s="3"/>
      <x:c r="C1" s="3"/>
      <x:c r="D1" s="3"/>
    </x:row>
    <x:row r="2" ht="34" customHeight="1">
      <x:c r="A2" s="7" t="str">
        <x:v>Zapisz źródła, wersję aplikacji i datę testu przed publikacją bazy.</x:v>
      </x:c>
      <x:c r="B2" s="7"/>
      <x:c r="C2" s="7"/>
      <x:c r="D2" s="7"/>
    </x:row>
    <x:row r="4" ht="28" customHeight="1">
      <x:c r="A4" s="15" t="str">
        <x:v>Typ</x:v>
      </x:c>
      <x:c r="B4" s="16" t="str">
        <x:v>Źródło</x:v>
      </x:c>
      <x:c r="C4" s="16" t="str">
        <x:v>Zakres</x:v>
      </x:c>
      <x:c r="D4" s="17" t="str">
        <x:v>Dostęp</x:v>
      </x:c>
    </x:row>
    <x:row r="5">
      <x:c r="A5" s="25" t="str">
        <x:v>Producent</x:v>
      </x:c>
      <x:c r="B5" s="25" t="str">
        <x:v>https://www.enova.pl/moduly-systemu/moduly-podstawowe/handel/</x:v>
      </x:c>
      <x:c r="C5" s="25" t="str">
        <x:v>handel, dokumenty, magazyny, wycena</x:v>
      </x:c>
      <x:c r="D5" s="25" t="str">
        <x:v>2026-09-02</x:v>
      </x:c>
    </x:row>
    <x:row r="6">
      <x:c r="A6" s="26" t="str">
        <x:v>Producent</x:v>
      </x:c>
      <x:c r="B6" s="26" t="str">
        <x:v>https://www.enova.pl/rozwiazania/handel-magazyn/</x:v>
      </x:c>
      <x:c r="C6" s="26" t="str">
        <x:v>zamówienia, rezerwacje, stany i BI</x:v>
      </x:c>
      <x:c r="D6" s="26" t="str">
        <x:v>2026-09-02</x:v>
      </x:c>
    </x:row>
    <x:row r="7">
      <x:c r="A7" s="26" t="str">
        <x:v>Producent</x:v>
      </x:c>
      <x:c r="B7" s="26" t="str">
        <x:v>https://demo.enova365.pl/Login/</x:v>
      </x:c>
      <x:c r="C7" s="26" t="str">
        <x:v>interfejs Web i publiczne dane demo</x:v>
      </x:c>
      <x:c r="D7" s="26" t="str">
        <x:v>2026-09-02</x:v>
      </x:c>
    </x:row>
    <x:row r="8">
      <x:c r="A8" s="26" t="str">
        <x:v>Dokumentacja lokalna</x:v>
      </x:c>
      <x:c r="B8" s="26" t="str">
        <x:v>Systemowe, s. 104; 115–118; 150–168; 183</x:v>
      </x:c>
      <x:c r="C8" s="26" t="str">
        <x:v>etykiety, EDI, Integrator, WZ–FV</x:v>
      </x:c>
      <x:c r="D8" s="26" t="str">
        <x:v>snapshot lokalny</x:v>
      </x:c>
    </x:row>
    <x:row r="9">
      <x:c r="A9" s="26" t="str">
        <x:v>Dokumentacja lokalna</x:v>
      </x:c>
      <x:c r="B9" s="26" t="str">
        <x:v>Finanse i Księgowość, s. 311; 783</x:v>
      </x:c>
      <x:c r="C9" s="26" t="str">
        <x:v>powiązania i uprawnienia magazynowe</x:v>
      </x:c>
      <x:c r="D9" s="26" t="str">
        <x:v>snapshot lokalny</x:v>
      </x:c>
    </x:row>
    <x:row r="10">
      <x:c r="A10" s="26" t="str">
        <x:v>ERPologia</x:v>
      </x:c>
      <x:c r="B10" s="26" t="str">
        <x:v>Pakiet kursowy Handel i Magazyn 1.0</x:v>
      </x:c>
      <x:c r="C10" s="26" t="str">
        <x:v>scenariusz HM-01 i wyniki</x:v>
      </x:c>
      <x:c r="D10" s="26" t="str">
        <x:v>2026-09-02</x:v>
      </x:c>
    </x:row>
  </x:sheetData>
  <x:mergeCells>
    <x:mergeCell ref="A1:D1"/>
    <x:mergeCell ref="A2:D2"/>
  </x:mergeCells>
  <x:pageMargins left="0.7" right="0.7" top="0.75" bottom="0.75" header="0.3" footer="0.3"/>
</x:worksheet>
</file>